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505"/>
  <workbookPr autoCompressPictures="0"/>
  <mc:AlternateContent xmlns:mc="http://schemas.openxmlformats.org/markup-compatibility/2006">
    <mc:Choice Requires="x15">
      <x15ac:absPath xmlns:x15ac="http://schemas.microsoft.com/office/spreadsheetml/2010/11/ac" url="/Users/jadmarinovic/Documents/"/>
    </mc:Choice>
  </mc:AlternateContent>
  <bookViews>
    <workbookView xWindow="0" yWindow="0" windowWidth="25600" windowHeight="16000"/>
  </bookViews>
  <sheets>
    <sheet name="Competitors" sheetId="1" r:id="rId1"/>
    <sheet name="Sheet1" sheetId="3" r:id="rId2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8" i="1" l="1"/>
  <c r="O42" i="1"/>
  <c r="U42" i="1"/>
  <c r="O9" i="1"/>
  <c r="O43" i="1"/>
  <c r="U43" i="1"/>
  <c r="O7" i="1"/>
  <c r="O41" i="1"/>
  <c r="U41" i="1"/>
  <c r="N26" i="1"/>
  <c r="N41" i="1"/>
  <c r="Q41" i="1"/>
  <c r="N42" i="1"/>
  <c r="Q42" i="1"/>
  <c r="N43" i="1"/>
  <c r="Q43" i="1"/>
  <c r="N44" i="1"/>
  <c r="Q44" i="1"/>
  <c r="N40" i="1"/>
  <c r="Q40" i="1"/>
  <c r="N39" i="1"/>
  <c r="Q39" i="1"/>
  <c r="Q32" i="1"/>
  <c r="N32" i="1"/>
  <c r="O2" i="1"/>
  <c r="O5" i="1"/>
  <c r="O6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4" i="1"/>
</calcChain>
</file>

<file path=xl/comments1.xml><?xml version="1.0" encoding="utf-8"?>
<comments xmlns="http://schemas.openxmlformats.org/spreadsheetml/2006/main">
  <authors>
    <author>Tristan Knowles</author>
  </authors>
  <commentList>
    <comment ref="I34" authorId="0">
      <text>
        <r>
          <rPr>
            <b/>
            <sz val="9"/>
            <color indexed="81"/>
            <rFont val="Calibri"/>
            <family val="2"/>
          </rPr>
          <t>Tristan Knowles:</t>
        </r>
        <r>
          <rPr>
            <sz val="9"/>
            <color indexed="81"/>
            <rFont val="Calibri"/>
            <family val="2"/>
          </rPr>
          <t xml:space="preserve">
Changed to 16 on the day.
Had an injury a few weeks before.</t>
        </r>
      </text>
    </comment>
  </commentList>
</comments>
</file>

<file path=xl/sharedStrings.xml><?xml version="1.0" encoding="utf-8"?>
<sst xmlns="http://schemas.openxmlformats.org/spreadsheetml/2006/main" count="211" uniqueCount="101">
  <si>
    <t>Time</t>
  </si>
  <si>
    <t>Sex</t>
  </si>
  <si>
    <t>Event</t>
  </si>
  <si>
    <t>Club</t>
  </si>
  <si>
    <t>Coach</t>
  </si>
  <si>
    <t>Kettlebell</t>
  </si>
  <si>
    <t>Female</t>
  </si>
  <si>
    <t>Jerk</t>
  </si>
  <si>
    <t>Sharyn Millis</t>
  </si>
  <si>
    <t>Saku Abeysuriya</t>
  </si>
  <si>
    <t>TRG</t>
  </si>
  <si>
    <t xml:space="preserve">Male </t>
  </si>
  <si>
    <t>Nicholas Efthimiou</t>
  </si>
  <si>
    <t>Antoni Stojak</t>
  </si>
  <si>
    <t>Jason Crook</t>
  </si>
  <si>
    <t>Anton Annasenko</t>
  </si>
  <si>
    <t>Samual Murray</t>
  </si>
  <si>
    <t>Rock hard</t>
  </si>
  <si>
    <t>Don Grant</t>
  </si>
  <si>
    <t>Adam Waters</t>
  </si>
  <si>
    <t>Shannon Pigdon</t>
  </si>
  <si>
    <t>Lonedog</t>
  </si>
  <si>
    <t>Cheryl Schneider</t>
  </si>
  <si>
    <t>Adam Shields</t>
  </si>
  <si>
    <t>Long cycle</t>
  </si>
  <si>
    <t>Alison Drennan</t>
  </si>
  <si>
    <t>Iron Temlpe Fitness</t>
  </si>
  <si>
    <t>Jason Gutierrez</t>
  </si>
  <si>
    <t>Bernadette Garvin</t>
  </si>
  <si>
    <t>Sarah Lea</t>
  </si>
  <si>
    <t>Emma Francis</t>
  </si>
  <si>
    <t>James Ross</t>
  </si>
  <si>
    <t>Daniel Hutchinson</t>
  </si>
  <si>
    <t>Sergey Rachinskiy</t>
  </si>
  <si>
    <t>Doug Kelly</t>
  </si>
  <si>
    <t>Mattia poppoff Amodio</t>
  </si>
  <si>
    <t>Kristian Karlsen</t>
  </si>
  <si>
    <t>Mick Valentine</t>
  </si>
  <si>
    <t>Michael van der Veeke</t>
  </si>
  <si>
    <t>Kore fitness</t>
  </si>
  <si>
    <t>Zamar Rojas</t>
  </si>
  <si>
    <t>Jenny Kransny</t>
  </si>
  <si>
    <t>Paelstra</t>
  </si>
  <si>
    <t>Tyrone Johns</t>
  </si>
  <si>
    <t>Snatch only</t>
  </si>
  <si>
    <t>Janice Ng</t>
  </si>
  <si>
    <t>Shannyn Kiley</t>
  </si>
  <si>
    <t>Jess Lees</t>
  </si>
  <si>
    <t>James</t>
  </si>
  <si>
    <t>Joanne Morgan</t>
  </si>
  <si>
    <t>Andrew Elker</t>
  </si>
  <si>
    <t>Lonedog/TRG</t>
  </si>
  <si>
    <t>Sergey Rudnev</t>
  </si>
  <si>
    <t xml:space="preserve">Snatch </t>
  </si>
  <si>
    <t>Saga Wessman</t>
  </si>
  <si>
    <t>Kettlebell Jess</t>
  </si>
  <si>
    <t>Jessica Wadd</t>
  </si>
  <si>
    <t>Hayley Lethlean</t>
  </si>
  <si>
    <t>Jenny Fletcher</t>
  </si>
  <si>
    <t>Steph Jessup</t>
  </si>
  <si>
    <t>Snatch</t>
  </si>
  <si>
    <t>3pm finish!</t>
  </si>
  <si>
    <t>Paul Smith</t>
  </si>
  <si>
    <t>flight</t>
  </si>
  <si>
    <t>2:15:00pm</t>
  </si>
  <si>
    <t>Ivan Denisov</t>
  </si>
  <si>
    <t>Name</t>
  </si>
  <si>
    <t>Body weight</t>
  </si>
  <si>
    <t>Valerie Abbott</t>
  </si>
  <si>
    <t xml:space="preserve">Lonedog </t>
  </si>
  <si>
    <t>Coefficient winner formula below:</t>
  </si>
  <si>
    <t>(Kettlebell weight X Repetitions ÷ Athlete weight)</t>
  </si>
  <si>
    <t xml:space="preserve">Georgia Welsh </t>
  </si>
  <si>
    <t>na</t>
  </si>
  <si>
    <t>Demo</t>
  </si>
  <si>
    <t>69+</t>
  </si>
  <si>
    <t>NA</t>
  </si>
  <si>
    <t>Reps</t>
  </si>
  <si>
    <t>Points</t>
  </si>
  <si>
    <t>WEIGHT CATEGORIES</t>
  </si>
  <si>
    <t>Women: 53 kg, 58 kg; 63 kg, 68 kg, and 68 kg+</t>
  </si>
  <si>
    <t>Women Veterans: 53 kg, 58 kg, 63 kg, 68 kg, and 68 kg+</t>
  </si>
  <si>
    <t>Men: 63 kg, 68 kg, 73 kg, 78 kg, 85 kg, 95 kg, and 95 kg+.</t>
  </si>
  <si>
    <t>Men Veterans: 63 kg, 68 kg, 73 kg, 78 kg, 85 kg, 95 kg, and 95 kg+</t>
  </si>
  <si>
    <t>Winners will be determined by summing up of points in disciplines for each weight class.</t>
  </si>
  <si>
    <t>Platform</t>
  </si>
  <si>
    <t>Barbie Keller</t>
  </si>
  <si>
    <t>Veteran</t>
  </si>
  <si>
    <t>Maxine Smith</t>
  </si>
  <si>
    <t>BW category</t>
  </si>
  <si>
    <t>68+</t>
  </si>
  <si>
    <t>MS</t>
  </si>
  <si>
    <t>rank 2</t>
  </si>
  <si>
    <t>rank 1</t>
  </si>
  <si>
    <t>rank 3</t>
  </si>
  <si>
    <t>-</t>
  </si>
  <si>
    <t>cms</t>
  </si>
  <si>
    <t>see snatch</t>
  </si>
  <si>
    <t>Over all winner Male pro</t>
  </si>
  <si>
    <t>Over all winner female pro</t>
  </si>
  <si>
    <t>winners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</si>
</sst>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12" x14ac:knownFonts="1">
    <font>
      <sz val="12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sz val="9"/>
      <color rgb="FF4B4F56"/>
      <name val="Tahoma"/>
      <family val="2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rgb="FF4B4F56"/>
      <name val="Tahoma"/>
      <family val="2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sz val="12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008000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auto="1"/>
      </bottom>
      <diagonal/>
    </border>
  </borders>
  <cellStyleXfs count="13">
    <xf numFmtId="0" fontId="0" fillId="0" borderId="0"/>
    <xf numFmtId="0" fontId="1" fillId="3" borderId="0" applyNumberFormat="0" applyBorder="0" applyAlignment="0" applyProtection="0"/>
    <xf numFmtId="0" fontId="2" fillId="4" borderId="1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Font="1"/>
    <xf numFmtId="164" fontId="0" fillId="0" borderId="0" xfId="0" applyNumberFormat="1" applyFont="1"/>
    <xf numFmtId="164" fontId="0" fillId="2" borderId="0" xfId="0" applyNumberFormat="1" applyFont="1" applyFill="1"/>
    <xf numFmtId="0" fontId="0" fillId="2" borderId="0" xfId="0" applyFill="1"/>
    <xf numFmtId="0" fontId="0" fillId="0" borderId="0" xfId="0" applyAlignment="1">
      <alignment horizontal="left" indent="1"/>
    </xf>
    <xf numFmtId="0" fontId="3" fillId="0" borderId="0" xfId="0" applyFont="1" applyAlignment="1">
      <alignment horizontal="left" indent="1"/>
    </xf>
    <xf numFmtId="0" fontId="0" fillId="5" borderId="0" xfId="0" applyFont="1" applyFill="1"/>
    <xf numFmtId="0" fontId="0" fillId="0" borderId="0" xfId="0" applyFont="1" applyFill="1"/>
    <xf numFmtId="0" fontId="0" fillId="0" borderId="0" xfId="0" applyFill="1"/>
    <xf numFmtId="0" fontId="0" fillId="0" borderId="0" xfId="0" applyFont="1" applyFill="1" applyBorder="1"/>
    <xf numFmtId="0" fontId="5" fillId="0" borderId="0" xfId="0" applyFont="1"/>
    <xf numFmtId="0" fontId="6" fillId="0" borderId="0" xfId="0" applyFont="1" applyAlignment="1">
      <alignment horizontal="left" indent="1"/>
    </xf>
    <xf numFmtId="0" fontId="5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2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Border="1"/>
    <xf numFmtId="0" fontId="5" fillId="0" borderId="0" xfId="0" applyFont="1" applyFill="1" applyBorder="1"/>
    <xf numFmtId="0" fontId="0" fillId="5" borderId="0" xfId="0" applyFont="1" applyFill="1" applyBorder="1"/>
    <xf numFmtId="0" fontId="1" fillId="3" borderId="0" xfId="1" applyBorder="1"/>
    <xf numFmtId="0" fontId="1" fillId="0" borderId="0" xfId="1" applyFill="1" applyBorder="1"/>
    <xf numFmtId="0" fontId="2" fillId="4" borderId="0" xfId="2" applyBorder="1"/>
    <xf numFmtId="0" fontId="2" fillId="0" borderId="0" xfId="2" applyFill="1" applyBorder="1"/>
    <xf numFmtId="0" fontId="0" fillId="6" borderId="0" xfId="0" applyFont="1" applyFill="1" applyBorder="1"/>
    <xf numFmtId="0" fontId="0" fillId="7" borderId="0" xfId="0" applyFont="1" applyFill="1" applyBorder="1"/>
    <xf numFmtId="0" fontId="0" fillId="8" borderId="0" xfId="0" applyFont="1" applyFill="1" applyBorder="1"/>
    <xf numFmtId="0" fontId="0" fillId="0" borderId="0" xfId="0" applyFont="1" applyBorder="1"/>
    <xf numFmtId="0" fontId="0" fillId="0" borderId="0" xfId="0" applyBorder="1"/>
    <xf numFmtId="0" fontId="0" fillId="0" borderId="0" xfId="0" applyFill="1" applyBorder="1"/>
    <xf numFmtId="0" fontId="0" fillId="0" borderId="2" xfId="0" applyFont="1" applyBorder="1"/>
    <xf numFmtId="0" fontId="0" fillId="0" borderId="2" xfId="0" applyFont="1" applyBorder="1" applyAlignment="1">
      <alignment horizontal="center" vertical="center"/>
    </xf>
    <xf numFmtId="0" fontId="2" fillId="4" borderId="2" xfId="2" applyBorder="1"/>
    <xf numFmtId="0" fontId="2" fillId="0" borderId="2" xfId="2" applyFill="1" applyBorder="1"/>
    <xf numFmtId="0" fontId="0" fillId="0" borderId="2" xfId="0" applyBorder="1"/>
    <xf numFmtId="0" fontId="0" fillId="6" borderId="2" xfId="0" applyFont="1" applyFill="1" applyBorder="1"/>
    <xf numFmtId="0" fontId="0" fillId="0" borderId="2" xfId="0" applyFont="1" applyFill="1" applyBorder="1"/>
    <xf numFmtId="164" fontId="0" fillId="2" borderId="2" xfId="0" applyNumberFormat="1" applyFont="1" applyFill="1" applyBorder="1"/>
    <xf numFmtId="164" fontId="0" fillId="2" borderId="2" xfId="0" applyNumberFormat="1" applyFont="1" applyFill="1" applyBorder="1" applyAlignment="1">
      <alignment horizontal="center" vertical="center"/>
    </xf>
    <xf numFmtId="0" fontId="0" fillId="5" borderId="2" xfId="0" applyFont="1" applyFill="1" applyBorder="1"/>
    <xf numFmtId="0" fontId="0" fillId="7" borderId="2" xfId="0" applyFont="1" applyFill="1" applyBorder="1"/>
    <xf numFmtId="164" fontId="0" fillId="0" borderId="2" xfId="0" applyNumberFormat="1" applyFont="1" applyBorder="1"/>
    <xf numFmtId="0" fontId="0" fillId="9" borderId="2" xfId="0" applyFont="1" applyFill="1" applyBorder="1"/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164" fontId="0" fillId="5" borderId="0" xfId="0" applyNumberFormat="1" applyFont="1" applyFill="1"/>
    <xf numFmtId="0" fontId="0" fillId="5" borderId="0" xfId="0" applyFont="1" applyFill="1" applyAlignment="1">
      <alignment horizontal="center" vertical="center"/>
    </xf>
    <xf numFmtId="0" fontId="2" fillId="5" borderId="0" xfId="2" applyFill="1" applyBorder="1"/>
    <xf numFmtId="0" fontId="0" fillId="5" borderId="0" xfId="0" applyFill="1" applyBorder="1"/>
    <xf numFmtId="0" fontId="0" fillId="5" borderId="0" xfId="0" applyFill="1"/>
    <xf numFmtId="0" fontId="4" fillId="0" borderId="0" xfId="0" applyFont="1"/>
    <xf numFmtId="0" fontId="9" fillId="0" borderId="0" xfId="0" applyFont="1"/>
    <xf numFmtId="0" fontId="0" fillId="0" borderId="0" xfId="0" applyAlignment="1">
      <alignment horizontal="right"/>
    </xf>
    <xf numFmtId="0" fontId="0" fillId="10" borderId="0" xfId="0" applyFont="1" applyFill="1"/>
    <xf numFmtId="0" fontId="0" fillId="10" borderId="0" xfId="0" applyFill="1"/>
    <xf numFmtId="0" fontId="0" fillId="11" borderId="0" xfId="0" applyFill="1"/>
    <xf numFmtId="0" fontId="0" fillId="5" borderId="2" xfId="0" applyFill="1" applyBorder="1"/>
  </cellXfs>
  <cellStyles count="13">
    <cellStyle name="Bad" xfId="1" builtinId="27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Input" xfId="2" builtinId="20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52"/>
  <sheetViews>
    <sheetView tabSelected="1" topLeftCell="A5" workbookViewId="0">
      <selection activeCell="E20" sqref="E20"/>
    </sheetView>
  </sheetViews>
  <sheetFormatPr baseColWidth="10" defaultColWidth="8.83203125" defaultRowHeight="16" x14ac:dyDescent="0.2"/>
  <cols>
    <col min="2" max="2" width="11" bestFit="1" customWidth="1"/>
    <col min="4" max="4" width="10.1640625" bestFit="1" customWidth="1"/>
    <col min="5" max="5" width="22.1640625" bestFit="1" customWidth="1"/>
    <col min="6" max="6" width="20.33203125" style="15" customWidth="1"/>
    <col min="7" max="7" width="21.5" bestFit="1" customWidth="1"/>
    <col min="8" max="8" width="19.83203125" bestFit="1" customWidth="1"/>
    <col min="9" max="9" width="8.83203125" style="30"/>
    <col min="10" max="10" width="8.83203125" style="31"/>
    <col min="11" max="11" width="10.83203125" bestFit="1" customWidth="1"/>
    <col min="12" max="12" width="10.83203125" customWidth="1"/>
  </cols>
  <sheetData>
    <row r="1" spans="1:20" s="11" customFormat="1" x14ac:dyDescent="0.2">
      <c r="A1" s="11" t="s">
        <v>63</v>
      </c>
      <c r="B1" s="11" t="s">
        <v>0</v>
      </c>
      <c r="C1" s="11" t="s">
        <v>1</v>
      </c>
      <c r="D1" s="11" t="s">
        <v>2</v>
      </c>
      <c r="E1" s="11" t="s">
        <v>66</v>
      </c>
      <c r="F1" s="13" t="s">
        <v>87</v>
      </c>
      <c r="G1" s="11" t="s">
        <v>3</v>
      </c>
      <c r="H1" s="11" t="s">
        <v>4</v>
      </c>
      <c r="I1" s="19" t="s">
        <v>5</v>
      </c>
      <c r="J1" s="20" t="s">
        <v>85</v>
      </c>
      <c r="K1" s="11" t="s">
        <v>67</v>
      </c>
      <c r="L1" s="11" t="s">
        <v>89</v>
      </c>
      <c r="M1" s="11" t="s">
        <v>77</v>
      </c>
      <c r="N1" s="11" t="s">
        <v>78</v>
      </c>
      <c r="O1" s="11" t="s">
        <v>70</v>
      </c>
      <c r="R1" s="12" t="s">
        <v>71</v>
      </c>
      <c r="T1" s="11" t="s">
        <v>100</v>
      </c>
    </row>
    <row r="2" spans="1:20" x14ac:dyDescent="0.2">
      <c r="A2" s="1">
        <v>1</v>
      </c>
      <c r="B2" s="2">
        <v>0.47916666666666669</v>
      </c>
      <c r="C2" s="1" t="s">
        <v>6</v>
      </c>
      <c r="D2" s="1" t="s">
        <v>7</v>
      </c>
      <c r="E2" s="1" t="s">
        <v>8</v>
      </c>
      <c r="F2" s="14"/>
      <c r="G2" s="1"/>
      <c r="H2" s="1"/>
      <c r="I2" s="21">
        <v>16</v>
      </c>
      <c r="J2" s="10">
        <v>2</v>
      </c>
      <c r="K2">
        <v>96.6</v>
      </c>
      <c r="L2" t="s">
        <v>90</v>
      </c>
      <c r="M2">
        <v>90</v>
      </c>
      <c r="O2">
        <f t="shared" ref="O2" si="0">(I2*M2)/K2</f>
        <v>14.906832298136647</v>
      </c>
      <c r="P2" t="s">
        <v>97</v>
      </c>
    </row>
    <row r="3" spans="1:20" x14ac:dyDescent="0.2">
      <c r="A3" s="1"/>
      <c r="B3" s="2"/>
      <c r="C3" s="1"/>
      <c r="D3" s="1"/>
      <c r="E3" s="52" t="s">
        <v>72</v>
      </c>
      <c r="G3" t="s">
        <v>17</v>
      </c>
      <c r="H3" s="1"/>
      <c r="I3" s="22">
        <v>8</v>
      </c>
      <c r="J3" s="23">
        <v>3</v>
      </c>
      <c r="K3">
        <v>77.8</v>
      </c>
      <c r="M3">
        <v>130</v>
      </c>
      <c r="O3" t="s">
        <v>73</v>
      </c>
      <c r="P3" t="s">
        <v>97</v>
      </c>
    </row>
    <row r="4" spans="1:20" s="36" customFormat="1" ht="17" thickBot="1" x14ac:dyDescent="0.25">
      <c r="A4" s="32"/>
      <c r="B4" s="32"/>
      <c r="C4" s="32"/>
      <c r="D4" s="32"/>
      <c r="E4" s="32" t="s">
        <v>9</v>
      </c>
      <c r="F4" s="33"/>
      <c r="G4" s="32" t="s">
        <v>10</v>
      </c>
      <c r="H4" s="32" t="s">
        <v>48</v>
      </c>
      <c r="I4" s="34">
        <v>12</v>
      </c>
      <c r="J4" s="35">
        <v>4</v>
      </c>
      <c r="K4" s="36" t="s">
        <v>75</v>
      </c>
      <c r="M4" s="36">
        <v>174</v>
      </c>
      <c r="O4" s="36" t="s">
        <v>76</v>
      </c>
      <c r="P4" t="s">
        <v>97</v>
      </c>
    </row>
    <row r="5" spans="1:20" x14ac:dyDescent="0.2">
      <c r="A5" s="1">
        <v>2</v>
      </c>
      <c r="B5" s="2">
        <v>0.48958333333333331</v>
      </c>
      <c r="C5" s="1" t="s">
        <v>11</v>
      </c>
      <c r="D5" s="1" t="s">
        <v>7</v>
      </c>
      <c r="E5" s="1" t="s">
        <v>12</v>
      </c>
      <c r="F5" s="14"/>
      <c r="G5" s="1"/>
      <c r="H5" s="1" t="s">
        <v>13</v>
      </c>
      <c r="I5" s="26">
        <v>32</v>
      </c>
      <c r="J5" s="10">
        <v>2</v>
      </c>
      <c r="K5">
        <v>83.8</v>
      </c>
      <c r="M5" s="31">
        <v>36</v>
      </c>
      <c r="O5">
        <f t="shared" ref="O5:O44" si="1">(I5*M5)/K5</f>
        <v>13.747016706443915</v>
      </c>
      <c r="P5" t="s">
        <v>97</v>
      </c>
      <c r="T5">
        <v>2</v>
      </c>
    </row>
    <row r="6" spans="1:20" s="36" customFormat="1" ht="17" thickBot="1" x14ac:dyDescent="0.25">
      <c r="A6" s="32"/>
      <c r="B6" s="32"/>
      <c r="C6" s="32"/>
      <c r="D6" s="32"/>
      <c r="E6" s="32" t="s">
        <v>14</v>
      </c>
      <c r="F6" s="33"/>
      <c r="G6" s="32"/>
      <c r="H6" s="32" t="s">
        <v>15</v>
      </c>
      <c r="I6" s="37">
        <v>32</v>
      </c>
      <c r="J6" s="38">
        <v>4</v>
      </c>
      <c r="K6" s="36">
        <v>84</v>
      </c>
      <c r="M6" s="36">
        <v>52</v>
      </c>
      <c r="O6" s="36">
        <f t="shared" si="1"/>
        <v>19.80952380952381</v>
      </c>
      <c r="P6" t="s">
        <v>97</v>
      </c>
      <c r="T6" s="36">
        <v>1</v>
      </c>
    </row>
    <row r="7" spans="1:20" x14ac:dyDescent="0.2">
      <c r="A7" s="1">
        <v>3</v>
      </c>
      <c r="B7" s="2">
        <v>0.5</v>
      </c>
      <c r="C7" s="1" t="s">
        <v>11</v>
      </c>
      <c r="D7" s="1" t="s">
        <v>7</v>
      </c>
      <c r="E7" s="1" t="s">
        <v>16</v>
      </c>
      <c r="F7" s="14"/>
      <c r="G7" s="1" t="s">
        <v>17</v>
      </c>
      <c r="H7" s="1" t="s">
        <v>18</v>
      </c>
      <c r="I7" s="27">
        <v>24</v>
      </c>
      <c r="J7" s="10">
        <v>1</v>
      </c>
      <c r="K7">
        <v>93.5</v>
      </c>
      <c r="M7" s="31">
        <v>96</v>
      </c>
      <c r="O7">
        <f t="shared" si="1"/>
        <v>24.641711229946523</v>
      </c>
      <c r="P7" t="s">
        <v>97</v>
      </c>
    </row>
    <row r="8" spans="1:20" x14ac:dyDescent="0.2">
      <c r="A8" s="1"/>
      <c r="B8" s="1"/>
      <c r="C8" s="1"/>
      <c r="D8" s="1"/>
      <c r="E8" s="1" t="s">
        <v>19</v>
      </c>
      <c r="F8" s="14"/>
      <c r="G8" s="1" t="s">
        <v>17</v>
      </c>
      <c r="H8" s="1" t="s">
        <v>18</v>
      </c>
      <c r="I8" s="27">
        <v>24</v>
      </c>
      <c r="J8" s="10">
        <v>2</v>
      </c>
      <c r="K8">
        <v>72.900000000000006</v>
      </c>
      <c r="M8" s="31">
        <v>53</v>
      </c>
      <c r="O8">
        <f t="shared" si="1"/>
        <v>17.44855967078189</v>
      </c>
      <c r="P8" t="s">
        <v>97</v>
      </c>
    </row>
    <row r="9" spans="1:20" x14ac:dyDescent="0.2">
      <c r="A9" s="1"/>
      <c r="B9" s="1"/>
      <c r="C9" s="1"/>
      <c r="D9" s="1"/>
      <c r="E9" s="1" t="s">
        <v>20</v>
      </c>
      <c r="F9" s="14"/>
      <c r="G9" s="1" t="s">
        <v>21</v>
      </c>
      <c r="H9" s="1" t="s">
        <v>22</v>
      </c>
      <c r="I9" s="27">
        <v>24</v>
      </c>
      <c r="J9" s="10">
        <v>3</v>
      </c>
      <c r="K9">
        <v>84.4</v>
      </c>
      <c r="M9" s="31">
        <v>83</v>
      </c>
      <c r="O9">
        <f t="shared" si="1"/>
        <v>23.601895734597154</v>
      </c>
      <c r="P9" t="s">
        <v>97</v>
      </c>
    </row>
    <row r="10" spans="1:20" s="36" customFormat="1" ht="17" thickBot="1" x14ac:dyDescent="0.25">
      <c r="A10" s="32"/>
      <c r="B10" s="32"/>
      <c r="C10" s="32"/>
      <c r="D10" s="32"/>
      <c r="E10" s="39" t="s">
        <v>23</v>
      </c>
      <c r="F10" s="40"/>
      <c r="G10" s="32"/>
      <c r="H10" s="32"/>
      <c r="I10" s="41">
        <v>16</v>
      </c>
      <c r="J10" s="38">
        <v>4</v>
      </c>
      <c r="K10" s="36">
        <v>85.6</v>
      </c>
      <c r="M10" s="36">
        <v>104</v>
      </c>
      <c r="O10" s="36">
        <f t="shared" si="1"/>
        <v>19.4392523364486</v>
      </c>
      <c r="P10" t="s">
        <v>97</v>
      </c>
    </row>
    <row r="11" spans="1:20" x14ac:dyDescent="0.2">
      <c r="A11" s="1">
        <v>4</v>
      </c>
      <c r="B11" s="2">
        <v>0.51041666666666696</v>
      </c>
      <c r="C11" s="1" t="s">
        <v>6</v>
      </c>
      <c r="D11" s="1" t="s">
        <v>24</v>
      </c>
      <c r="E11" s="1" t="s">
        <v>25</v>
      </c>
      <c r="F11" s="14"/>
      <c r="G11" s="1" t="s">
        <v>26</v>
      </c>
      <c r="H11" s="1" t="s">
        <v>27</v>
      </c>
      <c r="I11" s="28">
        <v>20</v>
      </c>
      <c r="J11" s="10">
        <v>1</v>
      </c>
      <c r="K11" s="54">
        <v>63</v>
      </c>
      <c r="L11" s="54"/>
      <c r="M11" s="31">
        <v>123</v>
      </c>
      <c r="O11">
        <f t="shared" si="1"/>
        <v>39.047619047619051</v>
      </c>
      <c r="P11" t="s">
        <v>96</v>
      </c>
      <c r="T11">
        <v>1</v>
      </c>
    </row>
    <row r="12" spans="1:20" x14ac:dyDescent="0.2">
      <c r="A12" s="1"/>
      <c r="B12" s="1"/>
      <c r="C12" s="1"/>
      <c r="D12" s="1"/>
      <c r="E12" s="1" t="s">
        <v>28</v>
      </c>
      <c r="F12" s="14"/>
      <c r="G12" s="1" t="s">
        <v>17</v>
      </c>
      <c r="H12" s="1" t="s">
        <v>18</v>
      </c>
      <c r="I12" s="21">
        <v>16</v>
      </c>
      <c r="J12" s="10">
        <v>2</v>
      </c>
      <c r="K12">
        <v>125.5</v>
      </c>
      <c r="M12" s="31">
        <v>112</v>
      </c>
      <c r="O12">
        <f t="shared" si="1"/>
        <v>14.278884462151394</v>
      </c>
      <c r="P12" t="s">
        <v>93</v>
      </c>
    </row>
    <row r="13" spans="1:20" x14ac:dyDescent="0.2">
      <c r="A13" s="1"/>
      <c r="B13" s="1"/>
      <c r="C13" s="1"/>
      <c r="D13" s="1"/>
      <c r="E13" s="1" t="s">
        <v>29</v>
      </c>
      <c r="F13" s="14"/>
      <c r="G13" s="1" t="s">
        <v>17</v>
      </c>
      <c r="H13" s="1" t="s">
        <v>18</v>
      </c>
      <c r="I13" s="28">
        <v>20</v>
      </c>
      <c r="J13" s="10">
        <v>4</v>
      </c>
      <c r="M13" s="31">
        <v>107</v>
      </c>
      <c r="O13" t="e">
        <f t="shared" si="1"/>
        <v>#DIV/0!</v>
      </c>
      <c r="P13" t="s">
        <v>96</v>
      </c>
    </row>
    <row r="14" spans="1:20" s="36" customFormat="1" ht="17" thickBot="1" x14ac:dyDescent="0.25">
      <c r="A14" s="32"/>
      <c r="B14" s="32"/>
      <c r="C14" s="32"/>
      <c r="D14" s="32"/>
      <c r="E14" s="32" t="s">
        <v>30</v>
      </c>
      <c r="F14" s="33"/>
      <c r="G14" s="32" t="s">
        <v>10</v>
      </c>
      <c r="H14" s="32" t="s">
        <v>31</v>
      </c>
      <c r="I14" s="41">
        <v>16</v>
      </c>
      <c r="J14" s="38">
        <v>5</v>
      </c>
      <c r="K14" s="36">
        <v>66.8</v>
      </c>
      <c r="M14" s="36">
        <v>112</v>
      </c>
      <c r="O14" s="36">
        <f t="shared" si="1"/>
        <v>26.826347305389223</v>
      </c>
      <c r="P14" s="36" t="s">
        <v>93</v>
      </c>
      <c r="T14" s="36">
        <v>2</v>
      </c>
    </row>
    <row r="15" spans="1:20" x14ac:dyDescent="0.2">
      <c r="A15" s="1">
        <v>5</v>
      </c>
      <c r="B15" s="2">
        <v>0.52083333333333304</v>
      </c>
      <c r="C15" s="1" t="s">
        <v>11</v>
      </c>
      <c r="D15" s="1" t="s">
        <v>24</v>
      </c>
      <c r="E15" s="55" t="s">
        <v>32</v>
      </c>
      <c r="F15" s="14"/>
      <c r="G15" s="1"/>
      <c r="H15" s="1" t="s">
        <v>33</v>
      </c>
      <c r="I15" s="26">
        <v>32</v>
      </c>
      <c r="J15" s="10">
        <v>2</v>
      </c>
      <c r="K15">
        <v>94.7</v>
      </c>
      <c r="M15" s="31">
        <v>66</v>
      </c>
      <c r="O15">
        <f t="shared" si="1"/>
        <v>22.302006335797255</v>
      </c>
      <c r="P15" t="s">
        <v>91</v>
      </c>
      <c r="Q15" t="s">
        <v>98</v>
      </c>
      <c r="T15" s="56">
        <v>1</v>
      </c>
    </row>
    <row r="16" spans="1:20" x14ac:dyDescent="0.2">
      <c r="A16" s="1"/>
      <c r="B16" s="1"/>
      <c r="C16" s="1"/>
      <c r="D16" s="1"/>
      <c r="E16" s="1" t="s">
        <v>31</v>
      </c>
      <c r="F16" s="14"/>
      <c r="G16" s="1" t="s">
        <v>10</v>
      </c>
      <c r="H16" s="1"/>
      <c r="I16" s="26">
        <v>32</v>
      </c>
      <c r="J16" s="10">
        <v>3</v>
      </c>
      <c r="K16">
        <v>83.7</v>
      </c>
      <c r="M16" s="31">
        <v>58</v>
      </c>
      <c r="O16">
        <f t="shared" si="1"/>
        <v>22.174432497013143</v>
      </c>
      <c r="P16" t="s">
        <v>91</v>
      </c>
      <c r="Q16">
        <v>1</v>
      </c>
      <c r="T16" s="56">
        <v>2</v>
      </c>
    </row>
    <row r="17" spans="1:20" x14ac:dyDescent="0.2">
      <c r="A17" s="1"/>
      <c r="B17" s="1"/>
      <c r="C17" s="1"/>
      <c r="D17" s="1"/>
      <c r="E17" s="1" t="s">
        <v>34</v>
      </c>
      <c r="F17" s="14"/>
      <c r="G17" s="1"/>
      <c r="H17" s="1" t="s">
        <v>35</v>
      </c>
      <c r="I17" s="27">
        <v>24</v>
      </c>
      <c r="J17" s="10">
        <v>1</v>
      </c>
      <c r="K17">
        <v>85.8</v>
      </c>
      <c r="M17" s="31">
        <v>60</v>
      </c>
      <c r="O17">
        <f t="shared" si="1"/>
        <v>16.783216783216783</v>
      </c>
      <c r="P17" t="s">
        <v>93</v>
      </c>
      <c r="Q17">
        <v>2</v>
      </c>
      <c r="T17" s="56"/>
    </row>
    <row r="18" spans="1:20" x14ac:dyDescent="0.2">
      <c r="A18" s="1"/>
      <c r="B18" s="1"/>
      <c r="C18" s="1"/>
      <c r="D18" s="1"/>
      <c r="E18" s="1" t="s">
        <v>36</v>
      </c>
      <c r="F18" s="14"/>
      <c r="G18" s="1"/>
      <c r="H18" s="1" t="s">
        <v>37</v>
      </c>
      <c r="I18" s="26">
        <v>32</v>
      </c>
      <c r="J18" s="10">
        <v>4</v>
      </c>
      <c r="K18">
        <v>82.9</v>
      </c>
      <c r="M18" s="31">
        <v>50</v>
      </c>
      <c r="O18">
        <f t="shared" si="1"/>
        <v>19.300361881785282</v>
      </c>
      <c r="P18" t="s">
        <v>76</v>
      </c>
      <c r="T18" s="56">
        <v>3</v>
      </c>
    </row>
    <row r="19" spans="1:20" s="36" customFormat="1" ht="17" thickBot="1" x14ac:dyDescent="0.25">
      <c r="A19" s="32"/>
      <c r="B19" s="32"/>
      <c r="C19" s="32"/>
      <c r="D19" s="32"/>
      <c r="E19" s="32" t="s">
        <v>38</v>
      </c>
      <c r="F19" s="33"/>
      <c r="G19" s="36" t="s">
        <v>69</v>
      </c>
      <c r="H19" s="32" t="s">
        <v>20</v>
      </c>
      <c r="I19" s="34">
        <v>12</v>
      </c>
      <c r="J19" s="35">
        <v>5</v>
      </c>
      <c r="K19" s="36">
        <v>116</v>
      </c>
      <c r="M19" s="36">
        <v>85</v>
      </c>
      <c r="O19" s="36">
        <f t="shared" si="1"/>
        <v>8.7931034482758612</v>
      </c>
      <c r="P19" s="36" t="s">
        <v>76</v>
      </c>
    </row>
    <row r="20" spans="1:20" x14ac:dyDescent="0.2">
      <c r="A20" s="1">
        <v>6</v>
      </c>
      <c r="B20" s="2">
        <v>0.53125</v>
      </c>
      <c r="C20" s="1" t="s">
        <v>6</v>
      </c>
      <c r="D20" s="1" t="s">
        <v>24</v>
      </c>
      <c r="E20" s="1" t="s">
        <v>86</v>
      </c>
      <c r="F20" s="14"/>
      <c r="G20" s="1" t="s">
        <v>39</v>
      </c>
      <c r="H20" s="1" t="s">
        <v>40</v>
      </c>
      <c r="I20" s="27">
        <v>24</v>
      </c>
      <c r="J20" s="10">
        <v>2</v>
      </c>
      <c r="K20" s="31">
        <v>71.7</v>
      </c>
      <c r="L20" s="31"/>
      <c r="M20" s="31">
        <v>104</v>
      </c>
      <c r="O20">
        <f t="shared" si="1"/>
        <v>34.811715481171547</v>
      </c>
      <c r="P20" s="31" t="s">
        <v>91</v>
      </c>
      <c r="Q20" t="s">
        <v>99</v>
      </c>
      <c r="T20" s="56">
        <v>1</v>
      </c>
    </row>
    <row r="21" spans="1:20" s="36" customFormat="1" ht="17" thickBot="1" x14ac:dyDescent="0.25">
      <c r="A21" s="32"/>
      <c r="B21" s="32"/>
      <c r="C21" s="32"/>
      <c r="D21" s="32"/>
      <c r="E21" s="32" t="s">
        <v>41</v>
      </c>
      <c r="F21" s="33"/>
      <c r="G21" s="32" t="s">
        <v>42</v>
      </c>
      <c r="H21" s="32" t="s">
        <v>43</v>
      </c>
      <c r="I21" s="42">
        <v>24</v>
      </c>
      <c r="J21" s="38">
        <v>4</v>
      </c>
      <c r="K21" s="36">
        <v>90.5</v>
      </c>
      <c r="M21" s="36">
        <v>70</v>
      </c>
      <c r="O21" s="36">
        <f t="shared" si="1"/>
        <v>18.563535911602209</v>
      </c>
      <c r="P21" s="36" t="s">
        <v>76</v>
      </c>
    </row>
    <row r="22" spans="1:20" x14ac:dyDescent="0.2">
      <c r="A22" s="1">
        <v>7</v>
      </c>
      <c r="B22" s="2">
        <v>0.54166666666666696</v>
      </c>
      <c r="C22" s="1" t="s">
        <v>6</v>
      </c>
      <c r="D22" s="1" t="s">
        <v>44</v>
      </c>
      <c r="E22" s="1" t="s">
        <v>45</v>
      </c>
      <c r="F22" s="14"/>
      <c r="G22" s="1" t="s">
        <v>10</v>
      </c>
      <c r="H22" s="1" t="s">
        <v>31</v>
      </c>
      <c r="I22" s="29">
        <v>10</v>
      </c>
      <c r="J22" s="10">
        <v>1</v>
      </c>
      <c r="K22">
        <v>51.2</v>
      </c>
      <c r="M22" s="31">
        <v>131</v>
      </c>
      <c r="O22">
        <f t="shared" si="1"/>
        <v>25.5859375</v>
      </c>
      <c r="P22" s="31" t="s">
        <v>76</v>
      </c>
    </row>
    <row r="23" spans="1:20" x14ac:dyDescent="0.2">
      <c r="A23" s="1"/>
      <c r="B23" s="1"/>
      <c r="C23" s="1"/>
      <c r="D23" s="1"/>
      <c r="E23" s="1" t="s">
        <v>46</v>
      </c>
      <c r="F23" s="14"/>
      <c r="G23" s="1"/>
      <c r="H23" s="1"/>
      <c r="I23" s="24">
        <v>12</v>
      </c>
      <c r="J23" s="25">
        <v>2</v>
      </c>
      <c r="K23">
        <v>71.900000000000006</v>
      </c>
      <c r="M23" s="31">
        <v>130</v>
      </c>
      <c r="O23">
        <f t="shared" si="1"/>
        <v>21.696801112656466</v>
      </c>
      <c r="P23" t="s">
        <v>92</v>
      </c>
    </row>
    <row r="24" spans="1:20" x14ac:dyDescent="0.2">
      <c r="A24" s="1"/>
      <c r="B24" s="1"/>
      <c r="C24" s="1"/>
      <c r="D24" s="1"/>
      <c r="E24" s="1" t="s">
        <v>47</v>
      </c>
      <c r="F24" s="14"/>
      <c r="G24" s="1" t="s">
        <v>10</v>
      </c>
      <c r="H24" s="1" t="s">
        <v>48</v>
      </c>
      <c r="I24" s="24">
        <v>12</v>
      </c>
      <c r="J24" s="25">
        <v>3</v>
      </c>
      <c r="K24">
        <v>52.1</v>
      </c>
      <c r="M24" s="31">
        <v>148</v>
      </c>
      <c r="O24">
        <f t="shared" si="1"/>
        <v>34.088291746641076</v>
      </c>
      <c r="P24" t="s">
        <v>92</v>
      </c>
    </row>
    <row r="25" spans="1:20" x14ac:dyDescent="0.2">
      <c r="A25" s="1"/>
      <c r="B25" s="1"/>
      <c r="C25" s="1"/>
      <c r="D25" s="1"/>
      <c r="E25" s="1" t="s">
        <v>49</v>
      </c>
      <c r="F25" s="14"/>
      <c r="G25" s="1" t="s">
        <v>55</v>
      </c>
      <c r="H25" s="1" t="s">
        <v>56</v>
      </c>
      <c r="I25" s="24">
        <v>12</v>
      </c>
      <c r="J25" s="25">
        <v>4</v>
      </c>
      <c r="K25">
        <v>87.5</v>
      </c>
      <c r="M25" s="31">
        <v>197</v>
      </c>
      <c r="O25">
        <f t="shared" si="1"/>
        <v>27.017142857142858</v>
      </c>
      <c r="P25" t="s">
        <v>92</v>
      </c>
    </row>
    <row r="26" spans="1:20" s="36" customFormat="1" ht="17" thickBot="1" x14ac:dyDescent="0.25">
      <c r="A26" s="32"/>
      <c r="B26" s="43"/>
      <c r="C26" s="32"/>
      <c r="D26" s="32"/>
      <c r="E26" s="32" t="s">
        <v>9</v>
      </c>
      <c r="F26" s="33"/>
      <c r="G26" s="32" t="s">
        <v>10</v>
      </c>
      <c r="H26" s="32" t="s">
        <v>31</v>
      </c>
      <c r="I26" s="34">
        <v>12</v>
      </c>
      <c r="J26" s="35">
        <v>5</v>
      </c>
      <c r="K26" s="38" t="s">
        <v>75</v>
      </c>
      <c r="L26" s="38"/>
      <c r="M26" s="36">
        <v>145</v>
      </c>
      <c r="N26" s="36">
        <f>M26+174</f>
        <v>319</v>
      </c>
      <c r="O26" s="36" t="s">
        <v>76</v>
      </c>
      <c r="P26" s="36" t="s">
        <v>92</v>
      </c>
    </row>
    <row r="27" spans="1:20" x14ac:dyDescent="0.2">
      <c r="A27" s="1">
        <v>8</v>
      </c>
      <c r="B27" s="2">
        <v>0.55208333333333304</v>
      </c>
      <c r="C27" s="1" t="s">
        <v>11</v>
      </c>
      <c r="D27" s="1" t="s">
        <v>44</v>
      </c>
      <c r="E27" s="1" t="s">
        <v>50</v>
      </c>
      <c r="F27" s="14"/>
      <c r="G27" s="1" t="s">
        <v>17</v>
      </c>
      <c r="H27" s="1" t="s">
        <v>18</v>
      </c>
      <c r="I27" s="21">
        <v>16</v>
      </c>
      <c r="J27" s="25">
        <v>2</v>
      </c>
      <c r="K27" s="10">
        <v>77.400000000000006</v>
      </c>
      <c r="L27" s="10"/>
      <c r="M27" s="10">
        <v>157</v>
      </c>
      <c r="O27">
        <f t="shared" si="1"/>
        <v>32.454780361757102</v>
      </c>
      <c r="P27" s="31" t="s">
        <v>94</v>
      </c>
    </row>
    <row r="28" spans="1:20" x14ac:dyDescent="0.2">
      <c r="A28" s="1"/>
      <c r="B28" s="1"/>
      <c r="C28" s="1"/>
      <c r="D28" s="1"/>
      <c r="E28" s="1" t="s">
        <v>62</v>
      </c>
      <c r="F28" s="14"/>
      <c r="G28" s="1" t="s">
        <v>51</v>
      </c>
      <c r="H28" s="1" t="s">
        <v>31</v>
      </c>
      <c r="I28" s="21">
        <v>16</v>
      </c>
      <c r="J28" s="25">
        <v>3</v>
      </c>
      <c r="K28" s="10">
        <v>96.1</v>
      </c>
      <c r="L28" s="10"/>
      <c r="M28" s="10">
        <v>191</v>
      </c>
      <c r="O28">
        <f t="shared" si="1"/>
        <v>31.800208116545267</v>
      </c>
      <c r="P28" s="31" t="s">
        <v>94</v>
      </c>
    </row>
    <row r="29" spans="1:20" s="36" customFormat="1" ht="17" thickBot="1" x14ac:dyDescent="0.25">
      <c r="A29" s="32"/>
      <c r="B29" s="32"/>
      <c r="C29" s="32"/>
      <c r="D29" s="32"/>
      <c r="E29" s="32" t="s">
        <v>18</v>
      </c>
      <c r="F29" s="33"/>
      <c r="G29" s="32" t="s">
        <v>17</v>
      </c>
      <c r="H29" s="32" t="s">
        <v>52</v>
      </c>
      <c r="I29" s="44">
        <v>24</v>
      </c>
      <c r="J29" s="38">
        <v>4</v>
      </c>
      <c r="K29" s="36">
        <v>90.6</v>
      </c>
      <c r="M29" s="36">
        <v>114</v>
      </c>
      <c r="O29" s="36">
        <f t="shared" si="1"/>
        <v>30.198675496688743</v>
      </c>
      <c r="P29" s="36" t="s">
        <v>73</v>
      </c>
    </row>
    <row r="30" spans="1:20" x14ac:dyDescent="0.2">
      <c r="A30" s="1">
        <v>9</v>
      </c>
      <c r="B30" s="2">
        <v>0.5625</v>
      </c>
      <c r="C30" s="1" t="s">
        <v>6</v>
      </c>
      <c r="D30" s="1" t="s">
        <v>53</v>
      </c>
      <c r="E30" s="53" t="s">
        <v>88</v>
      </c>
      <c r="F30" s="14"/>
      <c r="G30" s="1" t="s">
        <v>17</v>
      </c>
      <c r="H30" s="1" t="s">
        <v>18</v>
      </c>
      <c r="I30" s="21">
        <v>16</v>
      </c>
      <c r="J30" s="25">
        <v>1</v>
      </c>
      <c r="K30">
        <v>54.6</v>
      </c>
      <c r="M30" s="31">
        <v>100</v>
      </c>
      <c r="O30">
        <f>(I30*M30)/K30</f>
        <v>29.304029304029303</v>
      </c>
      <c r="P30" s="31" t="s">
        <v>93</v>
      </c>
    </row>
    <row r="31" spans="1:20" x14ac:dyDescent="0.2">
      <c r="A31" s="1"/>
      <c r="B31" s="1"/>
      <c r="C31" s="1"/>
      <c r="D31" s="1"/>
      <c r="E31" s="52" t="s">
        <v>54</v>
      </c>
      <c r="F31" s="14"/>
      <c r="G31" s="1" t="s">
        <v>55</v>
      </c>
      <c r="H31" s="1" t="s">
        <v>56</v>
      </c>
      <c r="I31" s="21">
        <v>16</v>
      </c>
      <c r="J31" s="25">
        <v>2</v>
      </c>
      <c r="K31">
        <v>47.7</v>
      </c>
      <c r="M31">
        <v>76</v>
      </c>
      <c r="O31" s="4">
        <f>(I31*M31)/K31</f>
        <v>25.492662473794546</v>
      </c>
      <c r="P31" s="31" t="s">
        <v>93</v>
      </c>
    </row>
    <row r="32" spans="1:20" x14ac:dyDescent="0.2">
      <c r="A32" s="1"/>
      <c r="B32" s="1"/>
      <c r="C32" s="1"/>
      <c r="D32" s="1"/>
      <c r="E32" s="1" t="s">
        <v>8</v>
      </c>
      <c r="F32" s="14"/>
      <c r="G32" s="1"/>
      <c r="H32" s="1"/>
      <c r="I32" s="21">
        <v>16</v>
      </c>
      <c r="J32" s="25">
        <v>4</v>
      </c>
      <c r="K32">
        <v>96.6</v>
      </c>
      <c r="M32">
        <v>112</v>
      </c>
      <c r="N32">
        <f>M32/2</f>
        <v>56</v>
      </c>
      <c r="O32">
        <f t="shared" si="1"/>
        <v>18.55072463768116</v>
      </c>
      <c r="P32" s="31" t="s">
        <v>73</v>
      </c>
      <c r="Q32">
        <f>56+M32</f>
        <v>168</v>
      </c>
    </row>
    <row r="33" spans="1:21" s="36" customFormat="1" ht="17" thickBot="1" x14ac:dyDescent="0.25">
      <c r="A33" s="32"/>
      <c r="B33" s="32"/>
      <c r="C33" s="32"/>
      <c r="D33" s="32"/>
      <c r="E33" s="45" t="s">
        <v>68</v>
      </c>
      <c r="F33" s="46"/>
      <c r="G33" s="32" t="s">
        <v>55</v>
      </c>
      <c r="H33" s="32" t="s">
        <v>56</v>
      </c>
      <c r="I33" s="41">
        <v>16</v>
      </c>
      <c r="J33" s="38">
        <v>5</v>
      </c>
      <c r="K33" s="36">
        <v>62.6</v>
      </c>
      <c r="M33" s="36">
        <v>114</v>
      </c>
      <c r="O33" s="58">
        <f t="shared" si="1"/>
        <v>29.137380191693289</v>
      </c>
      <c r="P33" s="36" t="s">
        <v>93</v>
      </c>
    </row>
    <row r="34" spans="1:21" s="51" customFormat="1" x14ac:dyDescent="0.2">
      <c r="A34" s="7">
        <v>10</v>
      </c>
      <c r="B34" s="47">
        <v>0.57291666666666596</v>
      </c>
      <c r="C34" s="7" t="s">
        <v>6</v>
      </c>
      <c r="D34" s="7" t="s">
        <v>53</v>
      </c>
      <c r="E34" s="7" t="s">
        <v>57</v>
      </c>
      <c r="F34" s="48"/>
      <c r="G34" s="7" t="s">
        <v>17</v>
      </c>
      <c r="H34" s="7" t="s">
        <v>18</v>
      </c>
      <c r="I34" s="21">
        <v>16</v>
      </c>
      <c r="J34" s="49">
        <v>1</v>
      </c>
      <c r="K34" s="50">
        <v>70.099999999999994</v>
      </c>
      <c r="L34" s="50"/>
      <c r="M34" s="51">
        <v>183</v>
      </c>
      <c r="O34" s="51">
        <f t="shared" si="1"/>
        <v>41.76890156918688</v>
      </c>
      <c r="P34" s="51" t="s">
        <v>93</v>
      </c>
    </row>
    <row r="35" spans="1:21" x14ac:dyDescent="0.2">
      <c r="A35" s="1"/>
      <c r="B35" s="1"/>
      <c r="C35" s="1"/>
      <c r="D35" s="1"/>
      <c r="E35" s="1" t="s">
        <v>58</v>
      </c>
      <c r="F35" s="14"/>
      <c r="G35" s="1" t="s">
        <v>17</v>
      </c>
      <c r="H35" s="1" t="s">
        <v>18</v>
      </c>
      <c r="I35" s="28">
        <v>16</v>
      </c>
      <c r="J35" s="25">
        <v>2</v>
      </c>
      <c r="K35">
        <v>67.099999999999994</v>
      </c>
      <c r="M35" s="31">
        <v>165</v>
      </c>
      <c r="O35">
        <f t="shared" si="1"/>
        <v>39.344262295081968</v>
      </c>
      <c r="P35" s="31" t="s">
        <v>93</v>
      </c>
    </row>
    <row r="36" spans="1:21" x14ac:dyDescent="0.2">
      <c r="A36" s="1"/>
      <c r="B36" s="1"/>
      <c r="C36" s="1"/>
      <c r="D36" s="1"/>
      <c r="E36" s="1" t="s">
        <v>22</v>
      </c>
      <c r="F36" s="14"/>
      <c r="G36" s="1" t="s">
        <v>21</v>
      </c>
      <c r="H36" s="1" t="s">
        <v>20</v>
      </c>
      <c r="I36" s="27">
        <v>24</v>
      </c>
      <c r="J36" s="25">
        <v>3</v>
      </c>
      <c r="K36">
        <v>76</v>
      </c>
      <c r="M36">
        <v>60</v>
      </c>
      <c r="O36">
        <f t="shared" si="1"/>
        <v>18.94736842105263</v>
      </c>
      <c r="P36" t="s">
        <v>95</v>
      </c>
      <c r="T36" s="56">
        <v>2</v>
      </c>
    </row>
    <row r="37" spans="1:21" x14ac:dyDescent="0.2">
      <c r="A37" s="1"/>
      <c r="B37" s="1"/>
      <c r="C37" s="1"/>
      <c r="D37" s="1"/>
      <c r="E37" s="1" t="s">
        <v>56</v>
      </c>
      <c r="F37" s="14"/>
      <c r="G37" s="1" t="s">
        <v>55</v>
      </c>
      <c r="H37" s="1" t="s">
        <v>65</v>
      </c>
      <c r="I37" s="27">
        <v>24</v>
      </c>
      <c r="J37" s="25">
        <v>4</v>
      </c>
      <c r="K37">
        <v>65.900000000000006</v>
      </c>
      <c r="M37">
        <v>51</v>
      </c>
      <c r="O37">
        <f t="shared" si="1"/>
        <v>18.573596358118358</v>
      </c>
      <c r="P37" t="s">
        <v>95</v>
      </c>
      <c r="T37" s="56">
        <v>3</v>
      </c>
    </row>
    <row r="38" spans="1:21" s="36" customFormat="1" ht="17" thickBot="1" x14ac:dyDescent="0.25">
      <c r="A38" s="32"/>
      <c r="B38" s="32"/>
      <c r="C38" s="32"/>
      <c r="D38" s="32"/>
      <c r="E38" s="32" t="s">
        <v>59</v>
      </c>
      <c r="F38" s="33"/>
      <c r="G38" s="32" t="s">
        <v>55</v>
      </c>
      <c r="H38" s="32" t="s">
        <v>56</v>
      </c>
      <c r="I38" s="42">
        <v>24</v>
      </c>
      <c r="J38" s="38">
        <v>5</v>
      </c>
      <c r="K38" s="36">
        <v>61.6</v>
      </c>
      <c r="M38" s="36">
        <v>46</v>
      </c>
      <c r="O38" s="36">
        <f t="shared" si="1"/>
        <v>17.922077922077921</v>
      </c>
      <c r="P38" s="36" t="s">
        <v>95</v>
      </c>
    </row>
    <row r="39" spans="1:21" x14ac:dyDescent="0.2">
      <c r="A39" s="1">
        <v>11</v>
      </c>
      <c r="B39" s="2">
        <v>0.58333333333333337</v>
      </c>
      <c r="C39" s="1" t="s">
        <v>11</v>
      </c>
      <c r="D39" s="1" t="s">
        <v>60</v>
      </c>
      <c r="E39" s="1" t="s">
        <v>12</v>
      </c>
      <c r="F39" s="14"/>
      <c r="G39" s="1"/>
      <c r="H39" s="1" t="s">
        <v>13</v>
      </c>
      <c r="I39" s="26">
        <v>32</v>
      </c>
      <c r="J39" s="25">
        <v>2</v>
      </c>
      <c r="M39" s="31">
        <v>72</v>
      </c>
      <c r="N39">
        <f>M39/2</f>
        <v>36</v>
      </c>
      <c r="O39" t="e">
        <f t="shared" si="1"/>
        <v>#DIV/0!</v>
      </c>
      <c r="P39" s="31" t="s">
        <v>95</v>
      </c>
      <c r="Q39">
        <f>N39+M5</f>
        <v>72</v>
      </c>
    </row>
    <row r="40" spans="1:21" s="36" customFormat="1" ht="17" thickBot="1" x14ac:dyDescent="0.25">
      <c r="A40" s="32"/>
      <c r="B40" s="32"/>
      <c r="C40" s="32"/>
      <c r="D40" s="32"/>
      <c r="E40" s="32" t="s">
        <v>14</v>
      </c>
      <c r="F40" s="33"/>
      <c r="G40" s="32"/>
      <c r="H40" s="32" t="s">
        <v>15</v>
      </c>
      <c r="I40" s="37">
        <v>32</v>
      </c>
      <c r="J40" s="38">
        <v>4</v>
      </c>
      <c r="K40" s="36">
        <v>84</v>
      </c>
      <c r="M40" s="36">
        <v>61</v>
      </c>
      <c r="N40">
        <f>M40/2</f>
        <v>30.5</v>
      </c>
      <c r="O40" s="36">
        <f t="shared" si="1"/>
        <v>23.238095238095237</v>
      </c>
      <c r="P40" s="36" t="s">
        <v>95</v>
      </c>
      <c r="Q40">
        <f>N40+M6</f>
        <v>82.5</v>
      </c>
    </row>
    <row r="41" spans="1:21" x14ac:dyDescent="0.2">
      <c r="A41" s="1">
        <v>12</v>
      </c>
      <c r="B41" s="1" t="s">
        <v>64</v>
      </c>
      <c r="C41" s="1" t="s">
        <v>11</v>
      </c>
      <c r="D41" s="1" t="s">
        <v>60</v>
      </c>
      <c r="E41" s="1" t="s">
        <v>16</v>
      </c>
      <c r="F41" s="14"/>
      <c r="G41" s="1" t="s">
        <v>17</v>
      </c>
      <c r="H41" s="1" t="s">
        <v>18</v>
      </c>
      <c r="I41" s="27">
        <v>24</v>
      </c>
      <c r="J41" s="25">
        <v>1</v>
      </c>
      <c r="K41">
        <v>93.5</v>
      </c>
      <c r="M41" s="31">
        <v>144</v>
      </c>
      <c r="N41">
        <f t="shared" ref="N41:N44" si="2">M41/2</f>
        <v>72</v>
      </c>
      <c r="O41">
        <f t="shared" si="1"/>
        <v>36.962566844919785</v>
      </c>
      <c r="P41" s="31" t="s">
        <v>93</v>
      </c>
      <c r="Q41">
        <f t="shared" ref="Q41:Q44" si="3">N41+M7</f>
        <v>168</v>
      </c>
      <c r="T41" s="57">
        <v>2</v>
      </c>
      <c r="U41">
        <f>O7+O41</f>
        <v>61.604278074866308</v>
      </c>
    </row>
    <row r="42" spans="1:21" x14ac:dyDescent="0.2">
      <c r="A42" s="1"/>
      <c r="B42" s="1"/>
      <c r="C42" s="1"/>
      <c r="D42" s="1"/>
      <c r="E42" s="1" t="s">
        <v>19</v>
      </c>
      <c r="F42" s="14"/>
      <c r="G42" s="1" t="s">
        <v>17</v>
      </c>
      <c r="H42" s="1" t="s">
        <v>18</v>
      </c>
      <c r="I42" s="27">
        <v>24</v>
      </c>
      <c r="J42" s="10">
        <v>2</v>
      </c>
      <c r="K42">
        <v>72.900000000000006</v>
      </c>
      <c r="M42" s="31">
        <v>111</v>
      </c>
      <c r="N42">
        <f t="shared" si="2"/>
        <v>55.5</v>
      </c>
      <c r="O42">
        <f t="shared" si="1"/>
        <v>36.543209876543209</v>
      </c>
      <c r="P42" s="31" t="s">
        <v>73</v>
      </c>
      <c r="Q42">
        <f t="shared" si="3"/>
        <v>108.5</v>
      </c>
      <c r="T42" s="57">
        <v>3</v>
      </c>
      <c r="U42">
        <f t="shared" ref="U42:U43" si="4">O8+O42</f>
        <v>53.991769547325099</v>
      </c>
    </row>
    <row r="43" spans="1:21" x14ac:dyDescent="0.2">
      <c r="A43" s="1"/>
      <c r="B43" s="1"/>
      <c r="C43" s="1"/>
      <c r="D43" s="1"/>
      <c r="E43" s="1" t="s">
        <v>20</v>
      </c>
      <c r="F43" s="14"/>
      <c r="G43" s="1" t="s">
        <v>21</v>
      </c>
      <c r="H43" s="1" t="s">
        <v>22</v>
      </c>
      <c r="I43" s="27">
        <v>24</v>
      </c>
      <c r="J43" s="25">
        <v>4</v>
      </c>
      <c r="K43">
        <v>84.4</v>
      </c>
      <c r="M43" s="31">
        <v>136</v>
      </c>
      <c r="N43">
        <f t="shared" si="2"/>
        <v>68</v>
      </c>
      <c r="O43">
        <f t="shared" si="1"/>
        <v>38.672985781990519</v>
      </c>
      <c r="P43" s="31" t="s">
        <v>93</v>
      </c>
      <c r="Q43">
        <f t="shared" si="3"/>
        <v>151</v>
      </c>
      <c r="T43" s="57">
        <v>1</v>
      </c>
      <c r="U43">
        <f t="shared" si="4"/>
        <v>62.274881516587669</v>
      </c>
    </row>
    <row r="44" spans="1:21" x14ac:dyDescent="0.2">
      <c r="A44" s="1"/>
      <c r="B44" s="1"/>
      <c r="C44" s="1"/>
      <c r="D44" s="1"/>
      <c r="E44" s="3" t="s">
        <v>23</v>
      </c>
      <c r="F44" s="16"/>
      <c r="G44" s="1"/>
      <c r="H44" s="1"/>
      <c r="I44" s="21">
        <v>16</v>
      </c>
      <c r="J44" s="10">
        <v>5</v>
      </c>
      <c r="K44">
        <v>85.6</v>
      </c>
      <c r="M44" s="31">
        <v>163</v>
      </c>
      <c r="N44">
        <f t="shared" si="2"/>
        <v>81.5</v>
      </c>
      <c r="O44">
        <f t="shared" si="1"/>
        <v>30.467289719626169</v>
      </c>
      <c r="P44" s="31" t="s">
        <v>94</v>
      </c>
      <c r="Q44">
        <f t="shared" si="3"/>
        <v>185.5</v>
      </c>
    </row>
    <row r="45" spans="1:21" x14ac:dyDescent="0.2">
      <c r="A45" s="8"/>
      <c r="B45" s="8"/>
      <c r="C45" s="8"/>
      <c r="D45" s="8"/>
      <c r="E45" s="8"/>
      <c r="F45" s="17"/>
      <c r="G45" s="8"/>
      <c r="H45" s="8"/>
      <c r="I45" s="25"/>
      <c r="J45" s="25"/>
      <c r="K45" s="9"/>
      <c r="L45" s="9"/>
      <c r="M45" s="9"/>
      <c r="N45" s="9"/>
      <c r="O45" s="9"/>
    </row>
    <row r="46" spans="1:21" x14ac:dyDescent="0.2">
      <c r="A46" s="8"/>
      <c r="B46" s="8"/>
      <c r="C46" s="8"/>
      <c r="D46" s="8"/>
      <c r="E46" s="8"/>
      <c r="F46" s="17"/>
      <c r="G46" s="8"/>
      <c r="H46" s="8"/>
      <c r="I46" s="10"/>
      <c r="J46" s="10"/>
      <c r="K46" s="9"/>
      <c r="L46" s="9"/>
      <c r="M46" s="9"/>
      <c r="N46" s="9"/>
      <c r="O46" s="9"/>
    </row>
    <row r="47" spans="1:21" x14ac:dyDescent="0.2">
      <c r="A47" s="8"/>
      <c r="B47" s="9" t="s">
        <v>74</v>
      </c>
      <c r="C47" s="8"/>
      <c r="D47" s="8"/>
      <c r="E47" s="8"/>
      <c r="F47" s="17"/>
      <c r="G47" s="8"/>
      <c r="H47" s="8"/>
      <c r="I47" s="10"/>
      <c r="J47" s="10"/>
      <c r="K47" s="9"/>
      <c r="L47" s="9"/>
      <c r="M47" s="9"/>
      <c r="N47" s="9"/>
      <c r="O47" s="9"/>
    </row>
    <row r="48" spans="1:21" x14ac:dyDescent="0.2">
      <c r="A48" s="8"/>
      <c r="B48" s="8"/>
      <c r="C48" s="8"/>
      <c r="D48" s="8"/>
      <c r="E48" s="8"/>
      <c r="F48" s="17"/>
      <c r="G48" s="8"/>
      <c r="H48" s="8"/>
      <c r="I48" s="10"/>
      <c r="J48" s="10"/>
      <c r="K48" s="9"/>
      <c r="L48" s="9"/>
      <c r="M48" s="9"/>
      <c r="N48" s="9"/>
      <c r="O48" s="9"/>
    </row>
    <row r="49" spans="1:15" x14ac:dyDescent="0.2">
      <c r="A49" s="8"/>
      <c r="B49" s="8"/>
      <c r="C49" s="8"/>
      <c r="D49" s="8"/>
      <c r="E49" s="8"/>
      <c r="F49" s="17"/>
      <c r="G49" s="8"/>
      <c r="H49" s="8"/>
      <c r="I49" s="10"/>
      <c r="J49" s="10"/>
      <c r="K49" s="9"/>
      <c r="L49" s="9"/>
      <c r="M49" s="9"/>
      <c r="N49" s="9"/>
      <c r="O49" s="9"/>
    </row>
    <row r="50" spans="1:15" x14ac:dyDescent="0.2">
      <c r="A50" s="8"/>
      <c r="B50" s="8"/>
      <c r="C50" s="8"/>
      <c r="D50" s="8"/>
      <c r="E50" s="9"/>
      <c r="F50" s="18"/>
      <c r="G50" s="8"/>
      <c r="H50" s="8"/>
      <c r="I50" s="10"/>
      <c r="J50" s="10"/>
      <c r="K50" s="9"/>
      <c r="L50" s="9"/>
      <c r="M50" s="9"/>
      <c r="N50" s="9"/>
      <c r="O50" s="9"/>
    </row>
    <row r="52" spans="1:15" x14ac:dyDescent="0.2">
      <c r="B52" t="s">
        <v>61</v>
      </c>
    </row>
  </sheetData>
  <pageMargins left="0.7" right="0.7" top="0.75" bottom="0.75" header="0.3" footer="0.3"/>
  <pageSetup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0"/>
  <sheetViews>
    <sheetView workbookViewId="0">
      <selection activeCell="B9" sqref="B9"/>
    </sheetView>
  </sheetViews>
  <sheetFormatPr baseColWidth="10" defaultColWidth="8.83203125" defaultRowHeight="16" x14ac:dyDescent="0.2"/>
  <sheetData>
    <row r="2" spans="1:1" x14ac:dyDescent="0.2">
      <c r="A2" s="6" t="s">
        <v>79</v>
      </c>
    </row>
    <row r="3" spans="1:1" x14ac:dyDescent="0.2">
      <c r="A3" s="5"/>
    </row>
    <row r="4" spans="1:1" x14ac:dyDescent="0.2">
      <c r="A4" s="6" t="s">
        <v>80</v>
      </c>
    </row>
    <row r="5" spans="1:1" x14ac:dyDescent="0.2">
      <c r="A5" s="6" t="s">
        <v>81</v>
      </c>
    </row>
    <row r="6" spans="1:1" x14ac:dyDescent="0.2">
      <c r="A6" s="5"/>
    </row>
    <row r="7" spans="1:1" x14ac:dyDescent="0.2">
      <c r="A7" s="6" t="s">
        <v>82</v>
      </c>
    </row>
    <row r="8" spans="1:1" x14ac:dyDescent="0.2">
      <c r="A8" s="6" t="s">
        <v>83</v>
      </c>
    </row>
    <row r="9" spans="1:1" x14ac:dyDescent="0.2">
      <c r="A9" s="5"/>
    </row>
    <row r="10" spans="1:1" x14ac:dyDescent="0.2">
      <c r="A10" s="6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Competitors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rowena mccowan</dc:creator>
  <cp:lastModifiedBy>Microsoft Office User</cp:lastModifiedBy>
  <dcterms:created xsi:type="dcterms:W3CDTF">2016-07-27T11:20:09Z</dcterms:created>
  <dcterms:modified xsi:type="dcterms:W3CDTF">2016-08-14T07:08:28Z</dcterms:modified>
</cp:coreProperties>
</file>